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40" activeTab="1"/>
  </bookViews>
  <sheets>
    <sheet name="description" sheetId="1" r:id="rId1"/>
    <sheet name="calculation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<sst xmlns="http://schemas.openxmlformats.org/spreadsheetml/2006/main" count="29" uniqueCount="29">
  <si>
    <t>Working Capital Need Calculation</t>
  </si>
  <si>
    <t xml:space="preserve">if you buy, you receive a period to pay your invoice: 30, 60, … days. </t>
  </si>
  <si>
    <t>if you sell, you invoice witha period to pay</t>
  </si>
  <si>
    <t>Your mean collection period can be calculate on annual report data or aging list</t>
  </si>
  <si>
    <t>Your mean payment period you can calculate on annual report data or aging list</t>
  </si>
  <si>
    <t>You sometimes receive a discount if you pay immediate and do not use the delayed payment period invoiced</t>
  </si>
  <si>
    <t>you keep the baught goods after being invoiced an keep them till delivery to customer and invoicing for the sale</t>
  </si>
  <si>
    <t>In production environment you need raw materials to stock and to transform in finishing goods</t>
  </si>
  <si>
    <t>Both periods you own these goods, which values are to be financed</t>
  </si>
  <si>
    <t>Dependent on this you will need more or less short term financing</t>
  </si>
  <si>
    <t xml:space="preserve">In the example on next sheet you can simulate the amounts </t>
  </si>
  <si>
    <t>- funding means: creditors linked to cost of sales</t>
  </si>
  <si>
    <t>- funding needs : debtors (based upon sales) and stock (based upon cost of acquisition) to be financed</t>
  </si>
  <si>
    <t>You can use this as a simulator depending on the situation of a trader (small margin, short business cycle)</t>
  </si>
  <si>
    <t>distributor (small margin, short business cycle), producer (larger margin, medium term business cycle depending on goods involved)</t>
  </si>
  <si>
    <t>Existing</t>
  </si>
  <si>
    <t>Scénario 1</t>
  </si>
  <si>
    <t>Scénario2</t>
  </si>
  <si>
    <t>Délai de paiement fournisseur</t>
  </si>
  <si>
    <t>Période de production</t>
  </si>
  <si>
    <t>Coûts ventes</t>
  </si>
  <si>
    <t>Rotation des stocks</t>
  </si>
  <si>
    <t>Délai de paiement client</t>
  </si>
  <si>
    <t>Vente</t>
  </si>
  <si>
    <t>Besoins financiers</t>
  </si>
  <si>
    <t>Intérêts</t>
  </si>
  <si>
    <t>Bénéfices avant impôts</t>
  </si>
  <si>
    <t>Escompte</t>
  </si>
  <si>
    <t>Nouveau bénéfice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</si>
</sst>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€&quot;\ * #,##0_ ;_ &quot;€&quot;\ * \-#,##0_ ;_ &quot;€&quot;\ * &quot;-&quot;_ ;_ @_ "/>
    <numFmt numFmtId="165" formatCode="_ &quot;€&quot;\ * #,##0.00_ ;_ &quot;€&quot;\ * \-#,##0.00_ ;_ &quot;€&quot;\ * &quot;-&quot;??_ ;_ @_ "/>
    <numFmt numFmtId="166" formatCode="_ [$€-813]\ * #,##0.00_ ;_ [$€-813]\ * \-#,##0.00_ ;_ [$€-813]\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D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9" fontId="0" fillId="0" borderId="10" xfId="0" applyNumberFormat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vertical="center" wrapText="1"/>
    </xf>
    <xf numFmtId="0" fontId="0" fillId="16" borderId="10" xfId="0" applyFill="1" applyBorder="1" applyAlignment="1">
      <alignment vertical="top" wrapText="1"/>
    </xf>
    <xf numFmtId="1" fontId="0" fillId="16" borderId="10" xfId="0" applyNumberFormat="1" applyFill="1" applyBorder="1" applyAlignment="1">
      <alignment vertical="top" wrapText="1"/>
    </xf>
    <xf numFmtId="9" fontId="0" fillId="16" borderId="10" xfId="0" applyNumberFormat="1" applyFill="1" applyBorder="1" applyAlignment="1">
      <alignment vertical="top" wrapText="1"/>
    </xf>
    <xf numFmtId="164" fontId="35" fillId="15" borderId="10" xfId="0" applyNumberFormat="1" applyFont="1" applyFill="1" applyBorder="1" applyAlignment="1">
      <alignment vertical="top" wrapText="1"/>
    </xf>
    <xf numFmtId="166" fontId="35" fillId="15" borderId="10" xfId="0" applyNumberFormat="1" applyFont="1" applyFill="1" applyBorder="1" applyAlignment="1">
      <alignment vertical="top" wrapText="1"/>
    </xf>
    <xf numFmtId="0" fontId="35" fillId="15" borderId="10" xfId="0" applyFont="1" applyFill="1" applyBorder="1" applyAlignment="1">
      <alignment vertical="top" wrapText="1"/>
    </xf>
    <xf numFmtId="165" fontId="35" fillId="15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1" sqref="A21"/>
    </sheetView>
  </sheetViews>
  <sheetFormatPr defaultColWidth="9.140625" defaultRowHeight="15"/>
  <sheetData>
    <row r="1" ht="14.25">
      <c r="A1" t="s">
        <v>0</v>
      </c>
    </row>
    <row r="3" ht="14.25">
      <c r="A3" t="s">
        <v>1</v>
      </c>
    </row>
    <row r="4" ht="14.25">
      <c r="A4" t="s">
        <v>4</v>
      </c>
    </row>
    <row r="5" ht="14.25">
      <c r="A5" t="s">
        <v>5</v>
      </c>
    </row>
    <row r="7" ht="14.25">
      <c r="A7" t="s">
        <v>2</v>
      </c>
    </row>
    <row r="8" ht="14.25">
      <c r="A8" t="s">
        <v>3</v>
      </c>
    </row>
    <row r="10" ht="14.25">
      <c r="A10" t="s">
        <v>6</v>
      </c>
    </row>
    <row r="11" ht="14.25">
      <c r="A11" t="s">
        <v>7</v>
      </c>
    </row>
    <row r="12" ht="14.25">
      <c r="A12" t="s">
        <v>8</v>
      </c>
    </row>
    <row r="14" ht="14.25">
      <c r="A14" t="s">
        <v>9</v>
      </c>
    </row>
    <row r="16" ht="14.25">
      <c r="A16" t="s">
        <v>10</v>
      </c>
    </row>
    <row r="17" ht="14.25">
      <c r="A17" s="1" t="s">
        <v>11</v>
      </c>
    </row>
    <row r="18" ht="14.25">
      <c r="A18" s="1" t="s">
        <v>12</v>
      </c>
    </row>
    <row r="20" ht="14.25">
      <c r="A20" t="s">
        <v>13</v>
      </c>
    </row>
    <row r="21" ht="14.25">
      <c r="A21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1.421875" style="3" bestFit="1" customWidth="1"/>
    <col min="2" max="2" width="16.28125" style="3" bestFit="1" customWidth="1"/>
    <col min="3" max="3" width="27.00390625" style="3" bestFit="1" customWidth="1"/>
    <col min="4" max="4" width="17.421875" style="3" bestFit="1" customWidth="1"/>
    <col min="5" max="5" width="17.28125" style="3" customWidth="1"/>
    <col min="6" max="6" width="16.8515625" style="3" bestFit="1" customWidth="1"/>
    <col min="7" max="7" width="9.421875" style="3" bestFit="1" customWidth="1"/>
    <col min="8" max="8" width="19.140625" style="3" bestFit="1" customWidth="1"/>
    <col min="9" max="9" width="9.28125" style="3" bestFit="1" customWidth="1"/>
    <col min="10" max="10" width="21.8515625" style="3" bestFit="1" customWidth="1"/>
    <col min="11" max="11" width="9.28125" style="3" customWidth="1"/>
    <col min="12" max="12" width="10.421875" style="3" customWidth="1"/>
    <col min="13" max="16384" width="9.140625" style="3" customWidth="1"/>
  </cols>
  <sheetData>
    <row r="1" spans="1:12" ht="28.5">
      <c r="A1" s="5"/>
      <c r="B1" s="6" t="s">
        <v>20</v>
      </c>
      <c r="C1" s="5" t="s">
        <v>18</v>
      </c>
      <c r="D1" s="5" t="s">
        <v>19</v>
      </c>
      <c r="E1" s="5" t="s">
        <v>21</v>
      </c>
      <c r="F1" s="5" t="s">
        <v>22</v>
      </c>
      <c r="G1" s="6" t="s">
        <v>23</v>
      </c>
      <c r="H1" s="6" t="s">
        <v>24</v>
      </c>
      <c r="I1" s="6" t="s">
        <v>25</v>
      </c>
      <c r="J1" s="6" t="s">
        <v>26</v>
      </c>
      <c r="K1" s="6" t="s">
        <v>27</v>
      </c>
      <c r="L1" s="5" t="s">
        <v>28</v>
      </c>
    </row>
    <row r="2" spans="1:12" ht="14.25">
      <c r="A2" s="2" t="s">
        <v>15</v>
      </c>
      <c r="B2" s="7">
        <v>900</v>
      </c>
      <c r="C2" s="8">
        <v>60</v>
      </c>
      <c r="D2" s="8">
        <v>0</v>
      </c>
      <c r="E2" s="8">
        <v>2</v>
      </c>
      <c r="F2" s="8">
        <v>60</v>
      </c>
      <c r="G2" s="8">
        <v>1000</v>
      </c>
      <c r="H2" s="2"/>
      <c r="I2" s="9">
        <v>0.09</v>
      </c>
      <c r="J2" s="4"/>
      <c r="K2" s="9">
        <v>0.03</v>
      </c>
      <c r="L2" s="2"/>
    </row>
    <row r="3" spans="1:12" ht="14.25">
      <c r="A3" s="2"/>
      <c r="B3" s="2"/>
      <c r="C3" s="10">
        <f>C2*B2/365</f>
        <v>147.94520547945206</v>
      </c>
      <c r="D3" s="10">
        <f>D2*B2/365</f>
        <v>0</v>
      </c>
      <c r="E3" s="11">
        <f>E2*B2/365</f>
        <v>4.931506849315069</v>
      </c>
      <c r="F3" s="11"/>
      <c r="G3" s="11">
        <f>F2*G2/365</f>
        <v>164.3835616438356</v>
      </c>
      <c r="H3" s="11">
        <f>D3+E3+G3-C3</f>
        <v>21.36986301369862</v>
      </c>
      <c r="I3" s="11">
        <f>I2*H3</f>
        <v>1.9232876712328757</v>
      </c>
      <c r="J3" s="11">
        <f>G2-B2-I3</f>
        <v>98.07671232876713</v>
      </c>
      <c r="K3" s="12"/>
      <c r="L3" s="13">
        <f>G2-B2-(B2*I2)+(B2*K2*4)</f>
        <v>127</v>
      </c>
    </row>
    <row r="4" spans="1:12" ht="14.25">
      <c r="A4" s="2" t="s">
        <v>16</v>
      </c>
      <c r="B4" s="7">
        <v>950</v>
      </c>
      <c r="C4" s="7">
        <v>90</v>
      </c>
      <c r="D4" s="7">
        <v>0</v>
      </c>
      <c r="E4" s="7">
        <v>3</v>
      </c>
      <c r="F4" s="7">
        <v>2</v>
      </c>
      <c r="G4" s="7">
        <v>1000</v>
      </c>
      <c r="H4" s="2"/>
      <c r="I4" s="9">
        <v>0.09</v>
      </c>
      <c r="J4" s="2"/>
      <c r="K4" s="9">
        <f>K2</f>
        <v>0.03</v>
      </c>
      <c r="L4" s="2"/>
    </row>
    <row r="5" spans="1:12" ht="14.25">
      <c r="A5" s="2"/>
      <c r="B5" s="2"/>
      <c r="C5" s="10">
        <f>C4*B4/365</f>
        <v>234.24657534246575</v>
      </c>
      <c r="D5" s="10">
        <f>D4*B4/365</f>
        <v>0</v>
      </c>
      <c r="E5" s="11">
        <f>E4*B4/365</f>
        <v>7.808219178082192</v>
      </c>
      <c r="F5" s="11"/>
      <c r="G5" s="11">
        <f>F4*G4/365</f>
        <v>5.47945205479452</v>
      </c>
      <c r="H5" s="11">
        <f>D5+E5+G5-C5</f>
        <v>-220.95890410958904</v>
      </c>
      <c r="I5" s="11"/>
      <c r="J5" s="11">
        <f>G4-B4-I5</f>
        <v>50</v>
      </c>
      <c r="K5" s="12"/>
      <c r="L5" s="13">
        <f>G4-B4+(B4*K4*4)</f>
        <v>164</v>
      </c>
    </row>
    <row r="6" spans="1:12" ht="14.25">
      <c r="A6" s="2" t="s">
        <v>17</v>
      </c>
      <c r="B6" s="7">
        <v>850</v>
      </c>
      <c r="C6" s="7">
        <v>60</v>
      </c>
      <c r="D6" s="7">
        <v>30</v>
      </c>
      <c r="E6" s="7">
        <v>20</v>
      </c>
      <c r="F6" s="7">
        <v>30</v>
      </c>
      <c r="G6" s="7">
        <v>1000</v>
      </c>
      <c r="H6" s="2"/>
      <c r="I6" s="9">
        <v>0.09</v>
      </c>
      <c r="J6" s="2"/>
      <c r="K6" s="9">
        <f>K4</f>
        <v>0.03</v>
      </c>
      <c r="L6" s="2"/>
    </row>
    <row r="7" spans="1:12" ht="14.25">
      <c r="A7" s="2"/>
      <c r="B7" s="2"/>
      <c r="C7" s="10">
        <f>C6*B6/365</f>
        <v>139.72602739726028</v>
      </c>
      <c r="D7" s="10">
        <f>D6*B6/365</f>
        <v>69.86301369863014</v>
      </c>
      <c r="E7" s="11">
        <f>E6*B6/365</f>
        <v>46.57534246575342</v>
      </c>
      <c r="F7" s="11"/>
      <c r="G7" s="11">
        <f>F6*G6/365</f>
        <v>82.1917808219178</v>
      </c>
      <c r="H7" s="11">
        <f>D7+E7+G7-C7</f>
        <v>58.90410958904107</v>
      </c>
      <c r="I7" s="11">
        <f>I6*H7</f>
        <v>5.301369863013696</v>
      </c>
      <c r="J7" s="11">
        <f>G6-B6-I7</f>
        <v>144.6986301369863</v>
      </c>
      <c r="K7" s="12"/>
      <c r="L7" s="13">
        <f>G6-B6-(B6*I6)+(B6*K6*4)</f>
        <v>175.5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Simulateur fonds de roulement</dc:title>
  <dc:subject/>
  <dc:creator>Chris</dc:creator>
  <cp:keywords/>
  <dc:description/>
  <cp:lastModifiedBy>Saar Carre</cp:lastModifiedBy>
  <cp:lastPrinted>2011-02-20T18:00:47Z</cp:lastPrinted>
  <dcterms:created xsi:type="dcterms:W3CDTF">2011-02-20T17:37:42Z</dcterms:created>
  <dcterms:modified xsi:type="dcterms:W3CDTF">2015-03-26T09:27:29Z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0x010100B2981C91E149483FA964CDC12D8D4653021100B88C2E23186AFC42B0DCFF345DD3F1F3</vt:lpwstr>
  </property>
  <property fmtid="{D5CDD505-2E9C-101B-9397-08002B2CF9AE}" pid="3" name="feb_Association">
    <vt:lpwstr>Febelfin</vt:lpwstr>
  </property>
  <property fmtid="{D5CDD505-2E9C-101B-9397-08002B2CF9AE}" pid="4" name="feb_Confidential">
    <vt:lpwstr>0</vt:lpwstr>
  </property>
  <property fmtid="{D5CDD505-2E9C-101B-9397-08002B2CF9AE}" pid="5" name="feb_Status">
    <vt:lpwstr>Internal draft</vt:lpwstr>
  </property>
  <property fmtid="{D5CDD505-2E9C-101B-9397-08002B2CF9AE}" pid="6" name="feb_Department">
    <vt:lpwstr>COM</vt:lpwstr>
  </property>
  <property fmtid="{D5CDD505-2E9C-101B-9397-08002B2CF9AE}" pid="7" name="feb_Contact">
    <vt:lpwstr>2825;#Véronique Bockstal</vt:lpwstr>
  </property>
  <property fmtid="{D5CDD505-2E9C-101B-9397-08002B2CF9AE}" pid="8" name="feb_Description">
    <vt:lpwstr/>
  </property>
  <property fmtid="{D5CDD505-2E9C-101B-9397-08002B2CF9AE}" pid="9" name="feb_PublicationDate">
    <vt:lpwstr>2011-03-07T01:00:00Z</vt:lpwstr>
  </property>
  <property fmtid="{D5CDD505-2E9C-101B-9397-08002B2CF9AE}" pid="10" name="feb_DocumentID">
    <vt:lpwstr>FEB142678</vt:lpwstr>
  </property>
  <property fmtid="{D5CDD505-2E9C-101B-9397-08002B2CF9AE}" pid="11" name="feb_Language">
    <vt:lpwstr>FR</vt:lpwstr>
  </property>
  <property fmtid="{D5CDD505-2E9C-101B-9397-08002B2CF9AE}" pid="12" name="feb_MeetingDate">
    <vt:lpwstr/>
  </property>
  <property fmtid="{D5CDD505-2E9C-101B-9397-08002B2CF9AE}" pid="13" name="Commission">
    <vt:lpwstr/>
  </property>
  <property fmtid="{D5CDD505-2E9C-101B-9397-08002B2CF9AE}" pid="14" name="feb_Source">
    <vt:lpwstr>Febelfin</vt:lpwstr>
  </property>
  <property fmtid="{D5CDD505-2E9C-101B-9397-08002B2CF9AE}" pid="15" name="feb_ProjectID">
    <vt:lpwstr>P11706</vt:lpwstr>
  </property>
  <property fmtid="{D5CDD505-2E9C-101B-9397-08002B2CF9AE}" pid="16" name="feb_Project">
    <vt:lpwstr>Febelfin website</vt:lpwstr>
  </property>
</Properties>
</file>